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林道担当\★★県営関係\R7\01　工事\Ｒ７馬林　林開高越二戸線木屋平　美馬市　開設工事\01　当初\PPI\閲覧\"/>
    </mc:Choice>
  </mc:AlternateContent>
  <xr:revisionPtr revIDLastSave="0" documentId="13_ncr:1_{0EB57B73-4795-4D45-B203-409D67ED72F1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工事費内訳書!$A$1:$G$181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工事費内訳書!$G$181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工事費内訳書!$I$181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7" i="59" l="1"/>
  <c r="G175" i="59"/>
  <c r="G174" i="59" s="1"/>
  <c r="G172" i="59"/>
  <c r="G171" i="59" s="1"/>
  <c r="G168" i="59"/>
  <c r="G167" i="59" s="1"/>
  <c r="G161" i="59"/>
  <c r="G124" i="59"/>
  <c r="G123" i="59" s="1"/>
  <c r="G122" i="59" s="1"/>
  <c r="G117" i="59"/>
  <c r="G104" i="59"/>
  <c r="G102" i="59"/>
  <c r="G101" i="59" s="1"/>
  <c r="G100" i="59" s="1"/>
  <c r="G92" i="59"/>
  <c r="G88" i="59"/>
  <c r="G87" i="59" s="1"/>
  <c r="G86" i="59" s="1"/>
  <c r="G69" i="59"/>
  <c r="G68" i="59"/>
  <c r="G67" i="59" s="1"/>
  <c r="G64" i="59"/>
  <c r="G63" i="59" s="1"/>
  <c r="G62" i="59" s="1"/>
  <c r="G59" i="59"/>
  <c r="G58" i="59"/>
  <c r="G57" i="59" s="1"/>
  <c r="G49" i="59"/>
  <c r="G48" i="59" s="1"/>
  <c r="G47" i="59" s="1"/>
  <c r="G42" i="59"/>
  <c r="G37" i="59"/>
  <c r="G34" i="59"/>
  <c r="G28" i="59"/>
  <c r="G22" i="59"/>
  <c r="G15" i="59"/>
  <c r="G14" i="59" s="1"/>
  <c r="G13" i="59" s="1"/>
  <c r="G12" i="59" s="1"/>
  <c r="G11" i="59" s="1"/>
  <c r="G10" i="59" s="1"/>
  <c r="G180" i="59" s="1"/>
  <c r="G181" i="59" s="1"/>
</calcChain>
</file>

<file path=xl/sharedStrings.xml><?xml version="1.0" encoding="utf-8"?>
<sst xmlns="http://schemas.openxmlformats.org/spreadsheetml/2006/main" count="357" uniqueCount="166">
  <si>
    <t>住　　　　所</t>
  </si>
  <si>
    <t>商号又は名称</t>
  </si>
  <si>
    <t>代 表 者 名</t>
  </si>
  <si>
    <t>工事費内訳書</t>
  </si>
  <si>
    <t>工 事 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</si>
  <si>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</si>
  <si>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</si>
  <si>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</si>
  <si>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</si>
  <si>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</si>
  <si>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</si>
  <si>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</si>
  <si>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</si>
  <si>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</si>
  <si>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</si>
  <si>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_x000D_V=1641m3</t>
  </si>
  <si>
    <t>土工（本線）
_x000D_No219～MC.112</t>
  </si>
  <si>
    <t>切土 礫質土
_x000D_</t>
  </si>
  <si>
    <t>m3</t>
  </si>
  <si>
    <t>㎡</t>
  </si>
  <si>
    <t>切土 軟岩(Ⅰ)A
_x000D_</t>
  </si>
  <si>
    <t>切土 軟岩Ⅱ
_x000D_</t>
  </si>
  <si>
    <t>盛土
_x000D_</t>
  </si>
  <si>
    <t>捨土運搬
_x000D_</t>
  </si>
  <si>
    <t>土羽工
_x000D_残土場</t>
  </si>
  <si>
    <t>ｍ</t>
  </si>
  <si>
    <t>路面工
_x000D_A=314.9m2</t>
  </si>
  <si>
    <t>路面工(本線)
_x000D_No251+4.0～No254+13.0</t>
  </si>
  <si>
    <t>路面工
_x000D_</t>
  </si>
  <si>
    <t>コンクリート路面工(機械舗設)
_x000D_</t>
  </si>
  <si>
    <t>コンクリート路面工(養生工)
_x000D_</t>
  </si>
  <si>
    <t>コンクリート路面工(溶接金網敷設)
_x000D_</t>
  </si>
  <si>
    <t>舗装止め丸太工(1段)
_x000D_</t>
  </si>
  <si>
    <t>みぞ形鋼
_x000D_高125幅65厚6.0(mm),13.4kg/m(小口)</t>
  </si>
  <si>
    <t>kg</t>
  </si>
  <si>
    <t>法面保護工
_x000D_A=545.6m2</t>
  </si>
  <si>
    <t>法面保護工(本線)
_x000D_</t>
  </si>
  <si>
    <t>法面保護工
_x000D_</t>
  </si>
  <si>
    <t>植生マット工
_x000D_</t>
  </si>
  <si>
    <t>擁壁工
_x000D_</t>
  </si>
  <si>
    <t>擁壁工(本線)
_x000D_ｺﾝｸﾘｰﾄ擁壁工 V=145.0m3</t>
  </si>
  <si>
    <t>擁壁工(ｺﾝｸﾘｰﾄ)
_x000D_No.153+2.7～No.155+1.3（EC80）</t>
  </si>
  <si>
    <t>排水施設工
_x000D_</t>
  </si>
  <si>
    <t>溝渠工(グレーチング)
_x000D_No154+3.0付近</t>
  </si>
  <si>
    <t>鋼製グレーチング(圧接型受枠付)
_x000D_横断Ｔ－25　995×400×55</t>
  </si>
  <si>
    <t>組</t>
  </si>
  <si>
    <t>石材運搬
_x000D_L=34.1km</t>
  </si>
  <si>
    <t>道路付属施設工
_x000D_1.0式</t>
  </si>
  <si>
    <t>道路付属施設工
_x000D_</t>
  </si>
  <si>
    <t>ガードレール
_x000D_</t>
  </si>
  <si>
    <t>ton</t>
  </si>
  <si>
    <t>カーブミラー
_x000D_</t>
  </si>
  <si>
    <t>カーブミラー　丸型　鏡体のみ
_x000D_φ 800㎜ ﾒﾀｸﾘﾙ (取付金具含む)</t>
  </si>
  <si>
    <t>面</t>
  </si>
  <si>
    <t>カーブミラー　支柱　静電粉体焼付塗装
_x000D_φ76.3×3.2×4000 φ 800mm用</t>
  </si>
  <si>
    <t>本</t>
  </si>
  <si>
    <t>カーブミラー　注意板アルミ板
_x000D_600×180×2 (取付ﾊﾞﾝﾄﾞ付)</t>
  </si>
  <si>
    <t>仮設工
_x000D_</t>
  </si>
  <si>
    <t>落石防護柵工
_x000D_</t>
  </si>
  <si>
    <t>仮設道撤去
_x000D_</t>
  </si>
  <si>
    <t>袋</t>
  </si>
  <si>
    <t>ガードレール設置・撤去
_x000D_</t>
  </si>
  <si>
    <t>支障木処理工
_x000D_1.0式</t>
  </si>
  <si>
    <t>伐採費
_x000D_</t>
  </si>
  <si>
    <t>伐採費　スギ
_x000D_</t>
  </si>
  <si>
    <t>スギ　伐採費
_x000D_胸高直径　15cm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</si>
  <si>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</si>
  <si>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</si>
  <si>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</si>
  <si>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</si>
  <si>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</si>
  <si>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</si>
  <si>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</si>
  <si>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</si>
  <si>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</si>
  <si>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</si>
  <si>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</si>
  <si>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</si>
  <si>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</si>
  <si>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</si>
  <si>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</si>
  <si>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</si>
  <si>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</si>
  <si>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</si>
  <si>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</si>
  <si>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</si>
  <si>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</si>
  <si>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</si>
  <si>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</si>
  <si>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43cm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</si>
  <si>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</si>
  <si>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</si>
  <si>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</si>
  <si>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</si>
  <si>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</si>
  <si>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50cm</t>
  </si>
  <si>
    <t>スギ　伐採費
_x000D_胸高直径　51cm</t>
  </si>
  <si>
    <t>スギ　伐採費
_x000D_胸高直径　53cm</t>
  </si>
  <si>
    <t>スギ　伐採費
_x000D_胸高直径　54cm</t>
  </si>
  <si>
    <t>スギ　伐採費
_x000D_胸高直径　58cm</t>
  </si>
  <si>
    <t>スギ　伐採費
_x000D_胸高直径　62cm</t>
  </si>
  <si>
    <t>伐採費　ヒノキ
_x000D_</t>
  </si>
  <si>
    <t>ヒノキ　伐採費
_x000D_胸高直径　11cm</t>
  </si>
  <si>
    <t>ヒノキ　伐採費
_x000D_胸高直径　12cm</t>
  </si>
  <si>
    <t>ヒノキ　伐採費
_x000D_胸高直径　13cm</t>
  </si>
  <si>
    <t>ヒノキ　伐採費
_x000D_胸高直径　17cm</t>
  </si>
  <si>
    <t>ヒノキ　伐採費
_x000D_胸高直径　44cm</t>
  </si>
  <si>
    <t>根株処分費
_x000D_</t>
  </si>
  <si>
    <t>枝条片付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</si>
  <si>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</si>
  <si>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</si>
  <si>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</si>
  <si>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</si>
  <si>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</si>
  <si>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</si>
  <si>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</si>
  <si>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</si>
  <si>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</si>
  <si>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 xml:space="preserve">床堀工
機械掘削 </t>
    <phoneticPr fontId="7"/>
  </si>
  <si>
    <t>埋戻工
機械埋戻し</t>
    <phoneticPr fontId="7"/>
  </si>
  <si>
    <t>片切掘削(切取)
機械掘削（人力併用）</t>
    <phoneticPr fontId="7"/>
  </si>
  <si>
    <t>地山掘削工（切取）礫質土
機械掘削</t>
    <phoneticPr fontId="7"/>
  </si>
  <si>
    <t>掘削土積込　礫質土
機械積込</t>
    <phoneticPr fontId="7"/>
  </si>
  <si>
    <t>機械切土法面整形
機械</t>
    <phoneticPr fontId="7"/>
  </si>
  <si>
    <t>地山掘削工（切取）軟岩(Ⅰ)A
機械掘削</t>
    <phoneticPr fontId="7"/>
  </si>
  <si>
    <t>掘削土積込　軟岩ⅠＡ
機械掘削</t>
    <phoneticPr fontId="7"/>
  </si>
  <si>
    <t>機械掘削工（床堀工）軟岩Ⅱ
機械掘削</t>
    <phoneticPr fontId="7"/>
  </si>
  <si>
    <t xml:space="preserve">人力併用機械掘削
</t>
    <phoneticPr fontId="7"/>
  </si>
  <si>
    <t>機械掘削工（掘削工）
機械掘削</t>
    <phoneticPr fontId="7"/>
  </si>
  <si>
    <t>掘削土取り除き 軟岩Ⅱ
機械使用</t>
    <phoneticPr fontId="7"/>
  </si>
  <si>
    <t>掘削土積込（軟岩Ⅱ）
機械積込</t>
    <phoneticPr fontId="7"/>
  </si>
  <si>
    <t>機械盛土
路床,敷均し・締固め</t>
    <phoneticPr fontId="7"/>
  </si>
  <si>
    <t>機械盛土
路体,敷均し・締固め</t>
    <phoneticPr fontId="7"/>
  </si>
  <si>
    <t>捨土運搬 礫質土　L=5.0km
機械</t>
    <phoneticPr fontId="7"/>
  </si>
  <si>
    <t>捨土運搬 軟岩ⅠＡ　L=5.0km
機械</t>
    <phoneticPr fontId="7"/>
  </si>
  <si>
    <t>捨土運搬 軟岩Ⅱ　L=5.0km
機械</t>
    <phoneticPr fontId="7"/>
  </si>
  <si>
    <t>機械盛土
路体・築堤,敷均し締固め</t>
    <phoneticPr fontId="7"/>
  </si>
  <si>
    <t xml:space="preserve">木柵工
</t>
    <phoneticPr fontId="7"/>
  </si>
  <si>
    <t>吸出し防止材設置</t>
    <phoneticPr fontId="7"/>
  </si>
  <si>
    <t xml:space="preserve">植生ﾈｯﾄ工
</t>
    <phoneticPr fontId="7"/>
  </si>
  <si>
    <t>盛土法面整形(削取り整形)
機械</t>
    <phoneticPr fontId="7"/>
  </si>
  <si>
    <t>型枠
一般型枠,均しｺﾝｸﾘｰﾄ</t>
    <phoneticPr fontId="7"/>
  </si>
  <si>
    <t>目地板
瀝青繊維質目地板 t=10mm</t>
    <phoneticPr fontId="7"/>
  </si>
  <si>
    <t>ラス張工</t>
    <phoneticPr fontId="7"/>
  </si>
  <si>
    <t>重力式擁壁
一般養生,18-8-40(高炉),W/C≦60%</t>
    <phoneticPr fontId="7"/>
  </si>
  <si>
    <t>基面整正</t>
    <phoneticPr fontId="7"/>
  </si>
  <si>
    <t>コンクリート
小型構造物,一般養生,18-8-40(高炉)</t>
    <phoneticPr fontId="7"/>
  </si>
  <si>
    <t>型枠
一般型枠,小型構造物</t>
    <phoneticPr fontId="7"/>
  </si>
  <si>
    <t xml:space="preserve">基礎栗石工
</t>
    <phoneticPr fontId="7"/>
  </si>
  <si>
    <t>床掘工
機械掘削</t>
    <rPh sb="4" eb="8">
      <t>キカイクッサク</t>
    </rPh>
    <phoneticPr fontId="7"/>
  </si>
  <si>
    <t>ふとんかご
高さ50cm×幅120cm</t>
    <phoneticPr fontId="7"/>
  </si>
  <si>
    <t>ｶﾞｰﾄﾞﾚｰﾙ設置
ｺﾝｸﾘｰﾄ建込,塗装品C,直線部</t>
    <phoneticPr fontId="7"/>
  </si>
  <si>
    <t>ｶﾞｰﾄﾞﾚｰﾙ設置
ｺﾝｸﾘｰﾄ建込,塗装品C,曲線部</t>
    <phoneticPr fontId="7"/>
  </si>
  <si>
    <t>補強鉄筋
13mm以下</t>
    <rPh sb="0" eb="2">
      <t>ホキョウ</t>
    </rPh>
    <rPh sb="2" eb="4">
      <t>テッキン</t>
    </rPh>
    <phoneticPr fontId="7"/>
  </si>
  <si>
    <t>大型土のう工
撤去</t>
    <phoneticPr fontId="7"/>
  </si>
  <si>
    <t>捨土運搬 礫質土　L=4.8km
機械</t>
    <phoneticPr fontId="7"/>
  </si>
  <si>
    <t>捨土運搬 軟岩ⅠＡ　L=4.8km
機械</t>
    <phoneticPr fontId="7"/>
  </si>
  <si>
    <t>掘削土積込　軟岩Ⅱ
機械掘削</t>
    <phoneticPr fontId="7"/>
  </si>
  <si>
    <t>捨土運搬 軟岩Ⅱ　L=4.8km
機械</t>
    <phoneticPr fontId="7"/>
  </si>
  <si>
    <t>ｶﾞｰﾄﾞﾚｰﾙ撤去
ｺﾝｸﾘｰﾄ建込用</t>
    <phoneticPr fontId="7"/>
  </si>
  <si>
    <t>ｶﾞｰﾄﾞﾚｰﾙ設置
ｺﾝｸﾘｰﾄ建込</t>
    <phoneticPr fontId="7"/>
  </si>
  <si>
    <t>ｶﾞｰﾄﾞﾚｰﾙ設置
土中建込</t>
    <phoneticPr fontId="7"/>
  </si>
  <si>
    <t xml:space="preserve">枝条片付
</t>
    <phoneticPr fontId="7"/>
  </si>
  <si>
    <t xml:space="preserve">根株処分費
</t>
    <phoneticPr fontId="7"/>
  </si>
  <si>
    <t xml:space="preserve">根株運搬費 L=30.2km
</t>
    <rPh sb="0" eb="2">
      <t>ネカブ</t>
    </rPh>
    <rPh sb="4" eb="5">
      <t>ヒ</t>
    </rPh>
    <phoneticPr fontId="7"/>
  </si>
  <si>
    <t>Ｒ７馬林　林開高越二戸線木屋平　美馬市　開設工事</t>
    <rPh sb="11" eb="12">
      <t>セン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</si>
</sst>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83"/>
  <sheetViews>
    <sheetView showGridLines="0" tabSelected="1" zoomScaleNormal="100" zoomScaleSheetLayoutView="100" workbookViewId="0">
      <selection activeCell="S10" sqref="S1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165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5</v>
      </c>
      <c r="B9" s="27"/>
      <c r="C9" s="27"/>
      <c r="D9" s="28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31" t="s">
        <v>11</v>
      </c>
      <c r="B10" s="32"/>
      <c r="C10" s="32"/>
      <c r="D10" s="33"/>
      <c r="E10" s="9" t="s">
        <v>12</v>
      </c>
      <c r="F10" s="10">
        <v>1</v>
      </c>
      <c r="G10" s="11">
        <f>+G11+G174</f>
        <v>0</v>
      </c>
      <c r="H10" s="12"/>
      <c r="I10" s="13">
        <v>1</v>
      </c>
      <c r="J10" s="13"/>
    </row>
    <row r="11" spans="1:10" ht="42" customHeight="1" x14ac:dyDescent="0.15">
      <c r="A11" s="31" t="s">
        <v>13</v>
      </c>
      <c r="B11" s="32"/>
      <c r="C11" s="32"/>
      <c r="D11" s="33"/>
      <c r="E11" s="9" t="s">
        <v>12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14</v>
      </c>
      <c r="B12" s="32"/>
      <c r="C12" s="32"/>
      <c r="D12" s="33"/>
      <c r="E12" s="9" t="s">
        <v>12</v>
      </c>
      <c r="F12" s="10">
        <v>1</v>
      </c>
      <c r="G12" s="11">
        <f>+G13+G47+G57+G62+G67+G86+G100+G122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12</v>
      </c>
      <c r="F14" s="10">
        <v>1</v>
      </c>
      <c r="G14" s="11">
        <f>+G15+G22+G28+G34+G37+G42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12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118</v>
      </c>
      <c r="E16" s="9" t="s">
        <v>18</v>
      </c>
      <c r="F16" s="10">
        <v>153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119</v>
      </c>
      <c r="E17" s="9" t="s">
        <v>18</v>
      </c>
      <c r="F17" s="10">
        <v>64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120</v>
      </c>
      <c r="E18" s="9" t="s">
        <v>18</v>
      </c>
      <c r="F18" s="10">
        <v>25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121</v>
      </c>
      <c r="E19" s="9" t="s">
        <v>18</v>
      </c>
      <c r="F19" s="10">
        <v>17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122</v>
      </c>
      <c r="E20" s="9" t="s">
        <v>18</v>
      </c>
      <c r="F20" s="10">
        <v>164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123</v>
      </c>
      <c r="E21" s="9" t="s">
        <v>19</v>
      </c>
      <c r="F21" s="10">
        <v>12.8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20</v>
      </c>
      <c r="E22" s="9" t="s">
        <v>12</v>
      </c>
      <c r="F22" s="10">
        <v>1</v>
      </c>
      <c r="G22" s="11">
        <f>+G23+G24+G25+G26+G27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118</v>
      </c>
      <c r="E23" s="9" t="s">
        <v>18</v>
      </c>
      <c r="F23" s="10">
        <v>357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120</v>
      </c>
      <c r="E24" s="9" t="s">
        <v>18</v>
      </c>
      <c r="F24" s="10">
        <v>629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124</v>
      </c>
      <c r="E25" s="9" t="s">
        <v>18</v>
      </c>
      <c r="F25" s="10">
        <v>265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125</v>
      </c>
      <c r="E26" s="9" t="s">
        <v>18</v>
      </c>
      <c r="F26" s="10">
        <v>1051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123</v>
      </c>
      <c r="E27" s="9" t="s">
        <v>19</v>
      </c>
      <c r="F27" s="10">
        <v>340.2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21</v>
      </c>
      <c r="E28" s="9" t="s">
        <v>12</v>
      </c>
      <c r="F28" s="10">
        <v>1</v>
      </c>
      <c r="G28" s="11">
        <f>+G29+G30+G31+G32+G33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126</v>
      </c>
      <c r="E29" s="9" t="s">
        <v>18</v>
      </c>
      <c r="F29" s="10">
        <v>26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127</v>
      </c>
      <c r="E30" s="9" t="s">
        <v>18</v>
      </c>
      <c r="F30" s="10">
        <v>68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128</v>
      </c>
      <c r="E31" s="9" t="s">
        <v>18</v>
      </c>
      <c r="F31" s="10">
        <v>101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129</v>
      </c>
      <c r="E32" s="9" t="s">
        <v>18</v>
      </c>
      <c r="F32" s="10">
        <v>18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130</v>
      </c>
      <c r="E33" s="9" t="s">
        <v>18</v>
      </c>
      <c r="F33" s="10">
        <v>164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22</v>
      </c>
      <c r="E34" s="9" t="s">
        <v>12</v>
      </c>
      <c r="F34" s="10">
        <v>1</v>
      </c>
      <c r="G34" s="11">
        <f>+G35+G36</f>
        <v>0</v>
      </c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131</v>
      </c>
      <c r="E35" s="9" t="s">
        <v>18</v>
      </c>
      <c r="F35" s="10">
        <v>69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132</v>
      </c>
      <c r="E36" s="9" t="s">
        <v>18</v>
      </c>
      <c r="F36" s="10">
        <v>15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23</v>
      </c>
      <c r="E37" s="9" t="s">
        <v>12</v>
      </c>
      <c r="F37" s="10">
        <v>1</v>
      </c>
      <c r="G37" s="11">
        <f>+G38+G39+G40+G41</f>
        <v>0</v>
      </c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133</v>
      </c>
      <c r="E38" s="9" t="s">
        <v>18</v>
      </c>
      <c r="F38" s="10">
        <v>164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134</v>
      </c>
      <c r="E39" s="9" t="s">
        <v>18</v>
      </c>
      <c r="F39" s="10">
        <v>1051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135</v>
      </c>
      <c r="E40" s="9" t="s">
        <v>18</v>
      </c>
      <c r="F40" s="10">
        <v>164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136</v>
      </c>
      <c r="E41" s="9" t="s">
        <v>18</v>
      </c>
      <c r="F41" s="10">
        <v>1379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24</v>
      </c>
      <c r="E42" s="9" t="s">
        <v>12</v>
      </c>
      <c r="F42" s="10">
        <v>1</v>
      </c>
      <c r="G42" s="11">
        <f>+G43+G44+G45+G46</f>
        <v>0</v>
      </c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137</v>
      </c>
      <c r="E43" s="9" t="s">
        <v>25</v>
      </c>
      <c r="F43" s="10">
        <v>93.4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138</v>
      </c>
      <c r="E44" s="9" t="s">
        <v>19</v>
      </c>
      <c r="F44" s="10">
        <v>430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139</v>
      </c>
      <c r="E45" s="9" t="s">
        <v>19</v>
      </c>
      <c r="F45" s="10">
        <v>489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140</v>
      </c>
      <c r="E46" s="9" t="s">
        <v>19</v>
      </c>
      <c r="F46" s="10">
        <v>590.6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32" t="s">
        <v>26</v>
      </c>
      <c r="C47" s="32"/>
      <c r="D47" s="33"/>
      <c r="E47" s="9" t="s">
        <v>12</v>
      </c>
      <c r="F47" s="10">
        <v>1</v>
      </c>
      <c r="G47" s="11">
        <f>+G48</f>
        <v>0</v>
      </c>
      <c r="H47" s="12"/>
      <c r="I47" s="13">
        <v>38</v>
      </c>
      <c r="J47" s="13">
        <v>2</v>
      </c>
    </row>
    <row r="48" spans="1:10" ht="42" customHeight="1" x14ac:dyDescent="0.15">
      <c r="A48" s="14"/>
      <c r="B48" s="15"/>
      <c r="C48" s="32" t="s">
        <v>27</v>
      </c>
      <c r="D48" s="33"/>
      <c r="E48" s="9" t="s">
        <v>12</v>
      </c>
      <c r="F48" s="10">
        <v>1</v>
      </c>
      <c r="G48" s="11">
        <f>+G49</f>
        <v>0</v>
      </c>
      <c r="H48" s="12"/>
      <c r="I48" s="13">
        <v>39</v>
      </c>
      <c r="J48" s="13">
        <v>3</v>
      </c>
    </row>
    <row r="49" spans="1:10" ht="42" customHeight="1" x14ac:dyDescent="0.15">
      <c r="A49" s="14"/>
      <c r="B49" s="15"/>
      <c r="C49" s="15"/>
      <c r="D49" s="16" t="s">
        <v>28</v>
      </c>
      <c r="E49" s="9" t="s">
        <v>12</v>
      </c>
      <c r="F49" s="10">
        <v>1</v>
      </c>
      <c r="G49" s="11">
        <f>+G50+G51+G52+G53+G54+G55+G56</f>
        <v>0</v>
      </c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29</v>
      </c>
      <c r="E50" s="9" t="s">
        <v>19</v>
      </c>
      <c r="F50" s="10">
        <v>314.89999999999998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30</v>
      </c>
      <c r="E51" s="9" t="s">
        <v>19</v>
      </c>
      <c r="F51" s="10">
        <v>314.89999999999998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31</v>
      </c>
      <c r="E52" s="9" t="s">
        <v>19</v>
      </c>
      <c r="F52" s="10">
        <v>284.10000000000002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32</v>
      </c>
      <c r="E53" s="9" t="s">
        <v>25</v>
      </c>
      <c r="F53" s="10">
        <v>25.3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141</v>
      </c>
      <c r="E54" s="9" t="s">
        <v>19</v>
      </c>
      <c r="F54" s="10">
        <v>11.3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142</v>
      </c>
      <c r="E55" s="9" t="s">
        <v>19</v>
      </c>
      <c r="F55" s="10">
        <v>1.4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33</v>
      </c>
      <c r="E56" s="9" t="s">
        <v>34</v>
      </c>
      <c r="F56" s="10">
        <v>402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32" t="s">
        <v>35</v>
      </c>
      <c r="C57" s="32"/>
      <c r="D57" s="33"/>
      <c r="E57" s="9" t="s">
        <v>12</v>
      </c>
      <c r="F57" s="10">
        <v>1</v>
      </c>
      <c r="G57" s="11">
        <f>+G58</f>
        <v>0</v>
      </c>
      <c r="H57" s="12"/>
      <c r="I57" s="13">
        <v>48</v>
      </c>
      <c r="J57" s="13">
        <v>2</v>
      </c>
    </row>
    <row r="58" spans="1:10" ht="42" customHeight="1" x14ac:dyDescent="0.15">
      <c r="A58" s="14"/>
      <c r="B58" s="15"/>
      <c r="C58" s="32" t="s">
        <v>36</v>
      </c>
      <c r="D58" s="33"/>
      <c r="E58" s="9" t="s">
        <v>12</v>
      </c>
      <c r="F58" s="10">
        <v>1</v>
      </c>
      <c r="G58" s="11">
        <f>+G59</f>
        <v>0</v>
      </c>
      <c r="H58" s="12"/>
      <c r="I58" s="13">
        <v>49</v>
      </c>
      <c r="J58" s="13">
        <v>3</v>
      </c>
    </row>
    <row r="59" spans="1:10" ht="42" customHeight="1" x14ac:dyDescent="0.15">
      <c r="A59" s="14"/>
      <c r="B59" s="15"/>
      <c r="C59" s="15"/>
      <c r="D59" s="16" t="s">
        <v>37</v>
      </c>
      <c r="E59" s="9" t="s">
        <v>12</v>
      </c>
      <c r="F59" s="10">
        <v>1</v>
      </c>
      <c r="G59" s="11">
        <f>+G60+G61</f>
        <v>0</v>
      </c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38</v>
      </c>
      <c r="E60" s="9" t="s">
        <v>19</v>
      </c>
      <c r="F60" s="10">
        <v>32.4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143</v>
      </c>
      <c r="E61" s="9" t="s">
        <v>19</v>
      </c>
      <c r="F61" s="10">
        <v>513.20000000000005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32" t="s">
        <v>39</v>
      </c>
      <c r="C62" s="32"/>
      <c r="D62" s="33"/>
      <c r="E62" s="9" t="s">
        <v>12</v>
      </c>
      <c r="F62" s="10">
        <v>1</v>
      </c>
      <c r="G62" s="11">
        <f>+G63</f>
        <v>0</v>
      </c>
      <c r="H62" s="12"/>
      <c r="I62" s="13">
        <v>53</v>
      </c>
      <c r="J62" s="13">
        <v>2</v>
      </c>
    </row>
    <row r="63" spans="1:10" ht="42" customHeight="1" x14ac:dyDescent="0.15">
      <c r="A63" s="14"/>
      <c r="B63" s="15"/>
      <c r="C63" s="32" t="s">
        <v>40</v>
      </c>
      <c r="D63" s="33"/>
      <c r="E63" s="9" t="s">
        <v>12</v>
      </c>
      <c r="F63" s="10">
        <v>1</v>
      </c>
      <c r="G63" s="11">
        <f>+G64</f>
        <v>0</v>
      </c>
      <c r="H63" s="12"/>
      <c r="I63" s="13">
        <v>54</v>
      </c>
      <c r="J63" s="13">
        <v>3</v>
      </c>
    </row>
    <row r="64" spans="1:10" ht="42" customHeight="1" x14ac:dyDescent="0.15">
      <c r="A64" s="14"/>
      <c r="B64" s="15"/>
      <c r="C64" s="15"/>
      <c r="D64" s="16" t="s">
        <v>41</v>
      </c>
      <c r="E64" s="9" t="s">
        <v>12</v>
      </c>
      <c r="F64" s="10">
        <v>1</v>
      </c>
      <c r="G64" s="11">
        <f>+G65+G66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144</v>
      </c>
      <c r="E65" s="9" t="s">
        <v>18</v>
      </c>
      <c r="F65" s="10">
        <v>145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145</v>
      </c>
      <c r="E66" s="9" t="s">
        <v>19</v>
      </c>
      <c r="F66" s="10">
        <v>63.6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32" t="s">
        <v>42</v>
      </c>
      <c r="C67" s="32"/>
      <c r="D67" s="33"/>
      <c r="E67" s="9" t="s">
        <v>12</v>
      </c>
      <c r="F67" s="10">
        <v>1</v>
      </c>
      <c r="G67" s="11">
        <f>+G68</f>
        <v>0</v>
      </c>
      <c r="H67" s="12"/>
      <c r="I67" s="13">
        <v>58</v>
      </c>
      <c r="J67" s="13">
        <v>2</v>
      </c>
    </row>
    <row r="68" spans="1:10" ht="42" customHeight="1" x14ac:dyDescent="0.15">
      <c r="A68" s="14"/>
      <c r="B68" s="15"/>
      <c r="C68" s="32" t="s">
        <v>42</v>
      </c>
      <c r="D68" s="33"/>
      <c r="E68" s="9" t="s">
        <v>12</v>
      </c>
      <c r="F68" s="10">
        <v>1</v>
      </c>
      <c r="G68" s="11">
        <f>+G69</f>
        <v>0</v>
      </c>
      <c r="H68" s="12"/>
      <c r="I68" s="13">
        <v>59</v>
      </c>
      <c r="J68" s="13">
        <v>3</v>
      </c>
    </row>
    <row r="69" spans="1:10" ht="42" customHeight="1" x14ac:dyDescent="0.15">
      <c r="A69" s="14"/>
      <c r="B69" s="15"/>
      <c r="C69" s="15"/>
      <c r="D69" s="16" t="s">
        <v>43</v>
      </c>
      <c r="E69" s="9" t="s">
        <v>12</v>
      </c>
      <c r="F69" s="10">
        <v>1</v>
      </c>
      <c r="G69" s="11">
        <f>+G70+G71+G72+G73+G74+G75+G76+G77+G78+G79+G80+G81+G82+G83+G84+G85</f>
        <v>0</v>
      </c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44</v>
      </c>
      <c r="E70" s="9" t="s">
        <v>45</v>
      </c>
      <c r="F70" s="10">
        <v>4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146</v>
      </c>
      <c r="E71" s="9" t="s">
        <v>18</v>
      </c>
      <c r="F71" s="10">
        <v>1.2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147</v>
      </c>
      <c r="E72" s="9" t="s">
        <v>19</v>
      </c>
      <c r="F72" s="10">
        <v>6.7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148</v>
      </c>
      <c r="E73" s="9" t="s">
        <v>19</v>
      </c>
      <c r="F73" s="10">
        <v>3.6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46</v>
      </c>
      <c r="E74" s="9" t="s">
        <v>18</v>
      </c>
      <c r="F74" s="10">
        <v>0.8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145</v>
      </c>
      <c r="E75" s="9" t="s">
        <v>19</v>
      </c>
      <c r="F75" s="10">
        <v>0.3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149</v>
      </c>
      <c r="E76" s="9" t="s">
        <v>18</v>
      </c>
      <c r="F76" s="10">
        <v>0.2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150</v>
      </c>
      <c r="E77" s="9" t="s">
        <v>25</v>
      </c>
      <c r="F77" s="10">
        <v>2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46</v>
      </c>
      <c r="E78" s="9" t="s">
        <v>18</v>
      </c>
      <c r="F78" s="10">
        <v>0.2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146</v>
      </c>
      <c r="E79" s="9" t="s">
        <v>18</v>
      </c>
      <c r="F79" s="10">
        <v>0.2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147</v>
      </c>
      <c r="E80" s="9" t="s">
        <v>19</v>
      </c>
      <c r="F80" s="10">
        <v>1.5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145</v>
      </c>
      <c r="E81" s="9" t="s">
        <v>19</v>
      </c>
      <c r="F81" s="10">
        <v>0.6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122</v>
      </c>
      <c r="E82" s="9" t="s">
        <v>18</v>
      </c>
      <c r="F82" s="10">
        <v>1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125</v>
      </c>
      <c r="E83" s="9" t="s">
        <v>18</v>
      </c>
      <c r="F83" s="10">
        <v>0.3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133</v>
      </c>
      <c r="E84" s="9" t="s">
        <v>18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134</v>
      </c>
      <c r="E85" s="9" t="s">
        <v>18</v>
      </c>
      <c r="F85" s="10">
        <v>0.3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32" t="s">
        <v>47</v>
      </c>
      <c r="C86" s="32"/>
      <c r="D86" s="33"/>
      <c r="E86" s="9" t="s">
        <v>12</v>
      </c>
      <c r="F86" s="10">
        <v>1</v>
      </c>
      <c r="G86" s="11">
        <f>+G87</f>
        <v>0</v>
      </c>
      <c r="H86" s="12"/>
      <c r="I86" s="13">
        <v>77</v>
      </c>
      <c r="J86" s="13">
        <v>2</v>
      </c>
    </row>
    <row r="87" spans="1:10" ht="42" customHeight="1" x14ac:dyDescent="0.15">
      <c r="A87" s="14"/>
      <c r="B87" s="15"/>
      <c r="C87" s="32" t="s">
        <v>48</v>
      </c>
      <c r="D87" s="33"/>
      <c r="E87" s="9" t="s">
        <v>12</v>
      </c>
      <c r="F87" s="10">
        <v>1</v>
      </c>
      <c r="G87" s="11">
        <f>+G88+G92</f>
        <v>0</v>
      </c>
      <c r="H87" s="12"/>
      <c r="I87" s="13">
        <v>78</v>
      </c>
      <c r="J87" s="13">
        <v>3</v>
      </c>
    </row>
    <row r="88" spans="1:10" ht="42" customHeight="1" x14ac:dyDescent="0.15">
      <c r="A88" s="14"/>
      <c r="B88" s="15"/>
      <c r="C88" s="15"/>
      <c r="D88" s="16" t="s">
        <v>49</v>
      </c>
      <c r="E88" s="9" t="s">
        <v>12</v>
      </c>
      <c r="F88" s="10">
        <v>1</v>
      </c>
      <c r="G88" s="11">
        <f>+G89+G90+G91</f>
        <v>0</v>
      </c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151</v>
      </c>
      <c r="E89" s="9" t="s">
        <v>25</v>
      </c>
      <c r="F89" s="10">
        <v>34.5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152</v>
      </c>
      <c r="E90" s="9" t="s">
        <v>25</v>
      </c>
      <c r="F90" s="10">
        <v>4.9000000000000004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153</v>
      </c>
      <c r="E91" s="9" t="s">
        <v>50</v>
      </c>
      <c r="F91" s="10">
        <v>0.06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51</v>
      </c>
      <c r="E92" s="9" t="s">
        <v>12</v>
      </c>
      <c r="F92" s="10">
        <v>1</v>
      </c>
      <c r="G92" s="11">
        <f>+G93+G94+G95+G96+G97+G98+G99</f>
        <v>0</v>
      </c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52</v>
      </c>
      <c r="E93" s="9" t="s">
        <v>53</v>
      </c>
      <c r="F93" s="10">
        <v>1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54</v>
      </c>
      <c r="E94" s="9" t="s">
        <v>55</v>
      </c>
      <c r="F94" s="10">
        <v>1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56</v>
      </c>
      <c r="E95" s="9" t="s">
        <v>45</v>
      </c>
      <c r="F95" s="10">
        <v>1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146</v>
      </c>
      <c r="E96" s="9" t="s">
        <v>18</v>
      </c>
      <c r="F96" s="10">
        <v>0.2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147</v>
      </c>
      <c r="E97" s="9" t="s">
        <v>19</v>
      </c>
      <c r="F97" s="10">
        <v>1.8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122</v>
      </c>
      <c r="E98" s="9" t="s">
        <v>18</v>
      </c>
      <c r="F98" s="10">
        <v>2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133</v>
      </c>
      <c r="E99" s="9" t="s">
        <v>18</v>
      </c>
      <c r="F99" s="10">
        <v>2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32" t="s">
        <v>57</v>
      </c>
      <c r="C100" s="32"/>
      <c r="D100" s="33"/>
      <c r="E100" s="9" t="s">
        <v>12</v>
      </c>
      <c r="F100" s="10">
        <v>1</v>
      </c>
      <c r="G100" s="11">
        <f>+G101</f>
        <v>0</v>
      </c>
      <c r="H100" s="12"/>
      <c r="I100" s="13">
        <v>91</v>
      </c>
      <c r="J100" s="13">
        <v>2</v>
      </c>
    </row>
    <row r="101" spans="1:10" ht="42" customHeight="1" x14ac:dyDescent="0.15">
      <c r="A101" s="14"/>
      <c r="B101" s="15"/>
      <c r="C101" s="32" t="s">
        <v>57</v>
      </c>
      <c r="D101" s="33"/>
      <c r="E101" s="9" t="s">
        <v>12</v>
      </c>
      <c r="F101" s="10">
        <v>1</v>
      </c>
      <c r="G101" s="11">
        <f>+G102+G104+G117</f>
        <v>0</v>
      </c>
      <c r="H101" s="12"/>
      <c r="I101" s="13">
        <v>92</v>
      </c>
      <c r="J101" s="13">
        <v>3</v>
      </c>
    </row>
    <row r="102" spans="1:10" ht="42" customHeight="1" x14ac:dyDescent="0.15">
      <c r="A102" s="14"/>
      <c r="B102" s="15"/>
      <c r="C102" s="15"/>
      <c r="D102" s="16" t="s">
        <v>57</v>
      </c>
      <c r="E102" s="9" t="s">
        <v>12</v>
      </c>
      <c r="F102" s="10">
        <v>1</v>
      </c>
      <c r="G102" s="11">
        <f>+G103</f>
        <v>0</v>
      </c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58</v>
      </c>
      <c r="E103" s="9" t="s">
        <v>25</v>
      </c>
      <c r="F103" s="10">
        <v>80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59</v>
      </c>
      <c r="E104" s="9" t="s">
        <v>12</v>
      </c>
      <c r="F104" s="10">
        <v>1</v>
      </c>
      <c r="G104" s="11">
        <f>+G105+G106+G107+G108+G109+G110+G111+G112+G113+G114+G115+G116</f>
        <v>0</v>
      </c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154</v>
      </c>
      <c r="E105" s="9" t="s">
        <v>60</v>
      </c>
      <c r="F105" s="10">
        <v>56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122</v>
      </c>
      <c r="E106" s="9" t="s">
        <v>18</v>
      </c>
      <c r="F106" s="10">
        <v>47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155</v>
      </c>
      <c r="E107" s="9" t="s">
        <v>18</v>
      </c>
      <c r="F107" s="10">
        <v>47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122</v>
      </c>
      <c r="E108" s="9" t="s">
        <v>18</v>
      </c>
      <c r="F108" s="10">
        <v>75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155</v>
      </c>
      <c r="E109" s="9" t="s">
        <v>18</v>
      </c>
      <c r="F109" s="10">
        <v>75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122</v>
      </c>
      <c r="E110" s="9" t="s">
        <v>18</v>
      </c>
      <c r="F110" s="10">
        <v>144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155</v>
      </c>
      <c r="E111" s="9" t="s">
        <v>18</v>
      </c>
      <c r="F111" s="10">
        <v>144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125</v>
      </c>
      <c r="E112" s="9" t="s">
        <v>18</v>
      </c>
      <c r="F112" s="10">
        <v>338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156</v>
      </c>
      <c r="E113" s="9" t="s">
        <v>18</v>
      </c>
      <c r="F113" s="10">
        <v>338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157</v>
      </c>
      <c r="E114" s="9" t="s">
        <v>18</v>
      </c>
      <c r="F114" s="10">
        <v>104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158</v>
      </c>
      <c r="E115" s="9" t="s">
        <v>18</v>
      </c>
      <c r="F115" s="10">
        <v>104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136</v>
      </c>
      <c r="E116" s="9" t="s">
        <v>18</v>
      </c>
      <c r="F116" s="10">
        <v>708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61</v>
      </c>
      <c r="E117" s="9" t="s">
        <v>12</v>
      </c>
      <c r="F117" s="10">
        <v>1</v>
      </c>
      <c r="G117" s="11">
        <f>+G118+G119+G120+G121</f>
        <v>0</v>
      </c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159</v>
      </c>
      <c r="E118" s="9" t="s">
        <v>25</v>
      </c>
      <c r="F118" s="10">
        <v>8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160</v>
      </c>
      <c r="E119" s="9" t="s">
        <v>25</v>
      </c>
      <c r="F119" s="10">
        <v>8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160</v>
      </c>
      <c r="E120" s="9" t="s">
        <v>25</v>
      </c>
      <c r="F120" s="10">
        <v>38.9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161</v>
      </c>
      <c r="E121" s="9" t="s">
        <v>25</v>
      </c>
      <c r="F121" s="10">
        <v>12.5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32" t="s">
        <v>62</v>
      </c>
      <c r="C122" s="32"/>
      <c r="D122" s="33"/>
      <c r="E122" s="9" t="s">
        <v>12</v>
      </c>
      <c r="F122" s="10">
        <v>1</v>
      </c>
      <c r="G122" s="11">
        <f>+G123+G167+G171</f>
        <v>0</v>
      </c>
      <c r="H122" s="12"/>
      <c r="I122" s="13">
        <v>113</v>
      </c>
      <c r="J122" s="13">
        <v>2</v>
      </c>
    </row>
    <row r="123" spans="1:10" ht="42" customHeight="1" x14ac:dyDescent="0.15">
      <c r="A123" s="14"/>
      <c r="B123" s="15"/>
      <c r="C123" s="32" t="s">
        <v>63</v>
      </c>
      <c r="D123" s="33"/>
      <c r="E123" s="9" t="s">
        <v>12</v>
      </c>
      <c r="F123" s="10">
        <v>1</v>
      </c>
      <c r="G123" s="11">
        <f>+G124+G161</f>
        <v>0</v>
      </c>
      <c r="H123" s="12"/>
      <c r="I123" s="13">
        <v>114</v>
      </c>
      <c r="J123" s="13">
        <v>3</v>
      </c>
    </row>
    <row r="124" spans="1:10" ht="42" customHeight="1" x14ac:dyDescent="0.15">
      <c r="A124" s="14"/>
      <c r="B124" s="15"/>
      <c r="C124" s="15"/>
      <c r="D124" s="16" t="s">
        <v>64</v>
      </c>
      <c r="E124" s="9" t="s">
        <v>12</v>
      </c>
      <c r="F124" s="10">
        <v>1</v>
      </c>
      <c r="G124" s="11">
        <f>+G125+G126+G127+G128+G129+G130+G131+G132+G133+G134+G135+G136+G137+G138+G139+G140+G141+G142+G143+G144+G145+G146+G147+G148+G149+G150+G151+G152+G153+G154+G155+G156+G157+G158+G159+G160</f>
        <v>0</v>
      </c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65</v>
      </c>
      <c r="E125" s="9" t="s">
        <v>55</v>
      </c>
      <c r="F125" s="10">
        <v>1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66</v>
      </c>
      <c r="E126" s="9" t="s">
        <v>55</v>
      </c>
      <c r="F126" s="10">
        <v>2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67</v>
      </c>
      <c r="E127" s="9" t="s">
        <v>55</v>
      </c>
      <c r="F127" s="10">
        <v>2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68</v>
      </c>
      <c r="E128" s="9" t="s">
        <v>55</v>
      </c>
      <c r="F128" s="10">
        <v>1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69</v>
      </c>
      <c r="E129" s="9" t="s">
        <v>55</v>
      </c>
      <c r="F129" s="10">
        <v>1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70</v>
      </c>
      <c r="E130" s="9" t="s">
        <v>55</v>
      </c>
      <c r="F130" s="10">
        <v>1</v>
      </c>
      <c r="G130" s="17"/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71</v>
      </c>
      <c r="E131" s="9" t="s">
        <v>55</v>
      </c>
      <c r="F131" s="10">
        <v>1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72</v>
      </c>
      <c r="E132" s="9" t="s">
        <v>55</v>
      </c>
      <c r="F132" s="10">
        <v>5</v>
      </c>
      <c r="G132" s="17"/>
      <c r="H132" s="12"/>
      <c r="I132" s="13">
        <v>123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73</v>
      </c>
      <c r="E133" s="9" t="s">
        <v>55</v>
      </c>
      <c r="F133" s="10">
        <v>1</v>
      </c>
      <c r="G133" s="17"/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74</v>
      </c>
      <c r="E134" s="9" t="s">
        <v>55</v>
      </c>
      <c r="F134" s="10">
        <v>3</v>
      </c>
      <c r="G134" s="17"/>
      <c r="H134" s="12"/>
      <c r="I134" s="13">
        <v>125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75</v>
      </c>
      <c r="E135" s="9" t="s">
        <v>55</v>
      </c>
      <c r="F135" s="10">
        <v>2</v>
      </c>
      <c r="G135" s="17"/>
      <c r="H135" s="12"/>
      <c r="I135" s="13">
        <v>126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76</v>
      </c>
      <c r="E136" s="9" t="s">
        <v>55</v>
      </c>
      <c r="F136" s="10">
        <v>4</v>
      </c>
      <c r="G136" s="17"/>
      <c r="H136" s="12"/>
      <c r="I136" s="13">
        <v>127</v>
      </c>
      <c r="J136" s="13">
        <v>4</v>
      </c>
    </row>
    <row r="137" spans="1:10" ht="42" customHeight="1" x14ac:dyDescent="0.15">
      <c r="A137" s="14"/>
      <c r="B137" s="15"/>
      <c r="C137" s="15"/>
      <c r="D137" s="16" t="s">
        <v>77</v>
      </c>
      <c r="E137" s="9" t="s">
        <v>55</v>
      </c>
      <c r="F137" s="10">
        <v>3</v>
      </c>
      <c r="G137" s="17"/>
      <c r="H137" s="12"/>
      <c r="I137" s="13">
        <v>128</v>
      </c>
      <c r="J137" s="13">
        <v>4</v>
      </c>
    </row>
    <row r="138" spans="1:10" ht="42" customHeight="1" x14ac:dyDescent="0.15">
      <c r="A138" s="14"/>
      <c r="B138" s="15"/>
      <c r="C138" s="15"/>
      <c r="D138" s="16" t="s">
        <v>78</v>
      </c>
      <c r="E138" s="9" t="s">
        <v>55</v>
      </c>
      <c r="F138" s="10">
        <v>4</v>
      </c>
      <c r="G138" s="17"/>
      <c r="H138" s="12"/>
      <c r="I138" s="13">
        <v>129</v>
      </c>
      <c r="J138" s="13">
        <v>4</v>
      </c>
    </row>
    <row r="139" spans="1:10" ht="42" customHeight="1" x14ac:dyDescent="0.15">
      <c r="A139" s="14"/>
      <c r="B139" s="15"/>
      <c r="C139" s="15"/>
      <c r="D139" s="16" t="s">
        <v>79</v>
      </c>
      <c r="E139" s="9" t="s">
        <v>55</v>
      </c>
      <c r="F139" s="10">
        <v>5</v>
      </c>
      <c r="G139" s="17"/>
      <c r="H139" s="12"/>
      <c r="I139" s="13">
        <v>130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80</v>
      </c>
      <c r="E140" s="9" t="s">
        <v>55</v>
      </c>
      <c r="F140" s="10">
        <v>7</v>
      </c>
      <c r="G140" s="17"/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81</v>
      </c>
      <c r="E141" s="9" t="s">
        <v>55</v>
      </c>
      <c r="F141" s="10">
        <v>3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82</v>
      </c>
      <c r="E142" s="9" t="s">
        <v>55</v>
      </c>
      <c r="F142" s="10">
        <v>2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14"/>
      <c r="B143" s="15"/>
      <c r="C143" s="15"/>
      <c r="D143" s="16" t="s">
        <v>83</v>
      </c>
      <c r="E143" s="9" t="s">
        <v>55</v>
      </c>
      <c r="F143" s="10">
        <v>1</v>
      </c>
      <c r="G143" s="17"/>
      <c r="H143" s="12"/>
      <c r="I143" s="13">
        <v>134</v>
      </c>
      <c r="J143" s="13">
        <v>4</v>
      </c>
    </row>
    <row r="144" spans="1:10" ht="42" customHeight="1" x14ac:dyDescent="0.15">
      <c r="A144" s="14"/>
      <c r="B144" s="15"/>
      <c r="C144" s="15"/>
      <c r="D144" s="16" t="s">
        <v>84</v>
      </c>
      <c r="E144" s="9" t="s">
        <v>55</v>
      </c>
      <c r="F144" s="10">
        <v>2</v>
      </c>
      <c r="G144" s="17"/>
      <c r="H144" s="12"/>
      <c r="I144" s="13">
        <v>135</v>
      </c>
      <c r="J144" s="13">
        <v>4</v>
      </c>
    </row>
    <row r="145" spans="1:10" ht="42" customHeight="1" x14ac:dyDescent="0.15">
      <c r="A145" s="14"/>
      <c r="B145" s="15"/>
      <c r="C145" s="15"/>
      <c r="D145" s="16" t="s">
        <v>85</v>
      </c>
      <c r="E145" s="9" t="s">
        <v>55</v>
      </c>
      <c r="F145" s="10">
        <v>5</v>
      </c>
      <c r="G145" s="17"/>
      <c r="H145" s="12"/>
      <c r="I145" s="13">
        <v>136</v>
      </c>
      <c r="J145" s="13">
        <v>4</v>
      </c>
    </row>
    <row r="146" spans="1:10" ht="42" customHeight="1" x14ac:dyDescent="0.15">
      <c r="A146" s="14"/>
      <c r="B146" s="15"/>
      <c r="C146" s="15"/>
      <c r="D146" s="16" t="s">
        <v>86</v>
      </c>
      <c r="E146" s="9" t="s">
        <v>55</v>
      </c>
      <c r="F146" s="10">
        <v>5</v>
      </c>
      <c r="G146" s="17"/>
      <c r="H146" s="12"/>
      <c r="I146" s="13">
        <v>137</v>
      </c>
      <c r="J146" s="13">
        <v>4</v>
      </c>
    </row>
    <row r="147" spans="1:10" ht="42" customHeight="1" x14ac:dyDescent="0.15">
      <c r="A147" s="14"/>
      <c r="B147" s="15"/>
      <c r="C147" s="15"/>
      <c r="D147" s="16" t="s">
        <v>87</v>
      </c>
      <c r="E147" s="9" t="s">
        <v>55</v>
      </c>
      <c r="F147" s="10">
        <v>4</v>
      </c>
      <c r="G147" s="17"/>
      <c r="H147" s="12"/>
      <c r="I147" s="13">
        <v>138</v>
      </c>
      <c r="J147" s="13">
        <v>4</v>
      </c>
    </row>
    <row r="148" spans="1:10" ht="42" customHeight="1" x14ac:dyDescent="0.15">
      <c r="A148" s="14"/>
      <c r="B148" s="15"/>
      <c r="C148" s="15"/>
      <c r="D148" s="16" t="s">
        <v>88</v>
      </c>
      <c r="E148" s="9" t="s">
        <v>55</v>
      </c>
      <c r="F148" s="10">
        <v>4</v>
      </c>
      <c r="G148" s="17"/>
      <c r="H148" s="12"/>
      <c r="I148" s="13">
        <v>139</v>
      </c>
      <c r="J148" s="13">
        <v>4</v>
      </c>
    </row>
    <row r="149" spans="1:10" ht="42" customHeight="1" x14ac:dyDescent="0.15">
      <c r="A149" s="14"/>
      <c r="B149" s="15"/>
      <c r="C149" s="15"/>
      <c r="D149" s="16" t="s">
        <v>89</v>
      </c>
      <c r="E149" s="9" t="s">
        <v>55</v>
      </c>
      <c r="F149" s="10">
        <v>1</v>
      </c>
      <c r="G149" s="17"/>
      <c r="H149" s="12"/>
      <c r="I149" s="13">
        <v>140</v>
      </c>
      <c r="J149" s="13">
        <v>4</v>
      </c>
    </row>
    <row r="150" spans="1:10" ht="42" customHeight="1" x14ac:dyDescent="0.15">
      <c r="A150" s="14"/>
      <c r="B150" s="15"/>
      <c r="C150" s="15"/>
      <c r="D150" s="16" t="s">
        <v>90</v>
      </c>
      <c r="E150" s="9" t="s">
        <v>55</v>
      </c>
      <c r="F150" s="10">
        <v>1</v>
      </c>
      <c r="G150" s="17"/>
      <c r="H150" s="12"/>
      <c r="I150" s="13">
        <v>141</v>
      </c>
      <c r="J150" s="13">
        <v>4</v>
      </c>
    </row>
    <row r="151" spans="1:10" ht="42" customHeight="1" x14ac:dyDescent="0.15">
      <c r="A151" s="14"/>
      <c r="B151" s="15"/>
      <c r="C151" s="15"/>
      <c r="D151" s="16" t="s">
        <v>91</v>
      </c>
      <c r="E151" s="9" t="s">
        <v>55</v>
      </c>
      <c r="F151" s="10">
        <v>3</v>
      </c>
      <c r="G151" s="17"/>
      <c r="H151" s="12"/>
      <c r="I151" s="13">
        <v>142</v>
      </c>
      <c r="J151" s="13">
        <v>4</v>
      </c>
    </row>
    <row r="152" spans="1:10" ht="42" customHeight="1" x14ac:dyDescent="0.15">
      <c r="A152" s="14"/>
      <c r="B152" s="15"/>
      <c r="C152" s="15"/>
      <c r="D152" s="16" t="s">
        <v>92</v>
      </c>
      <c r="E152" s="9" t="s">
        <v>55</v>
      </c>
      <c r="F152" s="10">
        <v>3</v>
      </c>
      <c r="G152" s="17"/>
      <c r="H152" s="12"/>
      <c r="I152" s="13">
        <v>143</v>
      </c>
      <c r="J152" s="13">
        <v>4</v>
      </c>
    </row>
    <row r="153" spans="1:10" ht="42" customHeight="1" x14ac:dyDescent="0.15">
      <c r="A153" s="14"/>
      <c r="B153" s="15"/>
      <c r="C153" s="15"/>
      <c r="D153" s="16" t="s">
        <v>93</v>
      </c>
      <c r="E153" s="9" t="s">
        <v>55</v>
      </c>
      <c r="F153" s="10">
        <v>1</v>
      </c>
      <c r="G153" s="17"/>
      <c r="H153" s="12"/>
      <c r="I153" s="13">
        <v>144</v>
      </c>
      <c r="J153" s="13">
        <v>4</v>
      </c>
    </row>
    <row r="154" spans="1:10" ht="42" customHeight="1" x14ac:dyDescent="0.15">
      <c r="A154" s="14"/>
      <c r="B154" s="15"/>
      <c r="C154" s="15"/>
      <c r="D154" s="16" t="s">
        <v>94</v>
      </c>
      <c r="E154" s="9" t="s">
        <v>55</v>
      </c>
      <c r="F154" s="10">
        <v>1</v>
      </c>
      <c r="G154" s="17"/>
      <c r="H154" s="12"/>
      <c r="I154" s="13">
        <v>145</v>
      </c>
      <c r="J154" s="13">
        <v>4</v>
      </c>
    </row>
    <row r="155" spans="1:10" ht="42" customHeight="1" x14ac:dyDescent="0.15">
      <c r="A155" s="14"/>
      <c r="B155" s="15"/>
      <c r="C155" s="15"/>
      <c r="D155" s="16" t="s">
        <v>95</v>
      </c>
      <c r="E155" s="9" t="s">
        <v>55</v>
      </c>
      <c r="F155" s="10">
        <v>1</v>
      </c>
      <c r="G155" s="17"/>
      <c r="H155" s="12"/>
      <c r="I155" s="13">
        <v>146</v>
      </c>
      <c r="J155" s="13">
        <v>4</v>
      </c>
    </row>
    <row r="156" spans="1:10" ht="42" customHeight="1" x14ac:dyDescent="0.15">
      <c r="A156" s="14"/>
      <c r="B156" s="15"/>
      <c r="C156" s="15"/>
      <c r="D156" s="16" t="s">
        <v>96</v>
      </c>
      <c r="E156" s="9" t="s">
        <v>55</v>
      </c>
      <c r="F156" s="10">
        <v>1</v>
      </c>
      <c r="G156" s="17"/>
      <c r="H156" s="12"/>
      <c r="I156" s="13">
        <v>147</v>
      </c>
      <c r="J156" s="13">
        <v>4</v>
      </c>
    </row>
    <row r="157" spans="1:10" ht="42" customHeight="1" x14ac:dyDescent="0.15">
      <c r="A157" s="14"/>
      <c r="B157" s="15"/>
      <c r="C157" s="15"/>
      <c r="D157" s="16" t="s">
        <v>97</v>
      </c>
      <c r="E157" s="9" t="s">
        <v>55</v>
      </c>
      <c r="F157" s="10">
        <v>1</v>
      </c>
      <c r="G157" s="17"/>
      <c r="H157" s="12"/>
      <c r="I157" s="13">
        <v>148</v>
      </c>
      <c r="J157" s="13">
        <v>4</v>
      </c>
    </row>
    <row r="158" spans="1:10" ht="42" customHeight="1" x14ac:dyDescent="0.15">
      <c r="A158" s="14"/>
      <c r="B158" s="15"/>
      <c r="C158" s="15"/>
      <c r="D158" s="16" t="s">
        <v>98</v>
      </c>
      <c r="E158" s="9" t="s">
        <v>55</v>
      </c>
      <c r="F158" s="10">
        <v>1</v>
      </c>
      <c r="G158" s="17"/>
      <c r="H158" s="12"/>
      <c r="I158" s="13">
        <v>149</v>
      </c>
      <c r="J158" s="13">
        <v>4</v>
      </c>
    </row>
    <row r="159" spans="1:10" ht="42" customHeight="1" x14ac:dyDescent="0.15">
      <c r="A159" s="14"/>
      <c r="B159" s="15"/>
      <c r="C159" s="15"/>
      <c r="D159" s="16" t="s">
        <v>99</v>
      </c>
      <c r="E159" s="9" t="s">
        <v>55</v>
      </c>
      <c r="F159" s="10">
        <v>2</v>
      </c>
      <c r="G159" s="17"/>
      <c r="H159" s="12"/>
      <c r="I159" s="13">
        <v>150</v>
      </c>
      <c r="J159" s="13">
        <v>4</v>
      </c>
    </row>
    <row r="160" spans="1:10" ht="42" customHeight="1" x14ac:dyDescent="0.15">
      <c r="A160" s="14"/>
      <c r="B160" s="15"/>
      <c r="C160" s="15"/>
      <c r="D160" s="16" t="s">
        <v>100</v>
      </c>
      <c r="E160" s="9" t="s">
        <v>55</v>
      </c>
      <c r="F160" s="10">
        <v>2</v>
      </c>
      <c r="G160" s="17"/>
      <c r="H160" s="12"/>
      <c r="I160" s="13">
        <v>151</v>
      </c>
      <c r="J160" s="13">
        <v>4</v>
      </c>
    </row>
    <row r="161" spans="1:10" ht="42" customHeight="1" x14ac:dyDescent="0.15">
      <c r="A161" s="14"/>
      <c r="B161" s="15"/>
      <c r="C161" s="15"/>
      <c r="D161" s="16" t="s">
        <v>101</v>
      </c>
      <c r="E161" s="9" t="s">
        <v>12</v>
      </c>
      <c r="F161" s="10">
        <v>1</v>
      </c>
      <c r="G161" s="11">
        <f>+G162+G163+G164+G165+G166</f>
        <v>0</v>
      </c>
      <c r="H161" s="12"/>
      <c r="I161" s="13">
        <v>152</v>
      </c>
      <c r="J161" s="13">
        <v>4</v>
      </c>
    </row>
    <row r="162" spans="1:10" ht="42" customHeight="1" x14ac:dyDescent="0.15">
      <c r="A162" s="14"/>
      <c r="B162" s="15"/>
      <c r="C162" s="15"/>
      <c r="D162" s="16" t="s">
        <v>102</v>
      </c>
      <c r="E162" s="9" t="s">
        <v>55</v>
      </c>
      <c r="F162" s="10">
        <v>1</v>
      </c>
      <c r="G162" s="17"/>
      <c r="H162" s="12"/>
      <c r="I162" s="13">
        <v>153</v>
      </c>
      <c r="J162" s="13">
        <v>4</v>
      </c>
    </row>
    <row r="163" spans="1:10" ht="42" customHeight="1" x14ac:dyDescent="0.15">
      <c r="A163" s="14"/>
      <c r="B163" s="15"/>
      <c r="C163" s="15"/>
      <c r="D163" s="16" t="s">
        <v>103</v>
      </c>
      <c r="E163" s="9" t="s">
        <v>55</v>
      </c>
      <c r="F163" s="10">
        <v>2</v>
      </c>
      <c r="G163" s="17"/>
      <c r="H163" s="12"/>
      <c r="I163" s="13">
        <v>154</v>
      </c>
      <c r="J163" s="13">
        <v>4</v>
      </c>
    </row>
    <row r="164" spans="1:10" ht="42" customHeight="1" x14ac:dyDescent="0.15">
      <c r="A164" s="14"/>
      <c r="B164" s="15"/>
      <c r="C164" s="15"/>
      <c r="D164" s="16" t="s">
        <v>104</v>
      </c>
      <c r="E164" s="9" t="s">
        <v>55</v>
      </c>
      <c r="F164" s="10">
        <v>2</v>
      </c>
      <c r="G164" s="17"/>
      <c r="H164" s="12"/>
      <c r="I164" s="13">
        <v>155</v>
      </c>
      <c r="J164" s="13">
        <v>4</v>
      </c>
    </row>
    <row r="165" spans="1:10" ht="42" customHeight="1" x14ac:dyDescent="0.15">
      <c r="A165" s="14"/>
      <c r="B165" s="15"/>
      <c r="C165" s="15"/>
      <c r="D165" s="16" t="s">
        <v>105</v>
      </c>
      <c r="E165" s="9" t="s">
        <v>55</v>
      </c>
      <c r="F165" s="10">
        <v>1</v>
      </c>
      <c r="G165" s="17"/>
      <c r="H165" s="12"/>
      <c r="I165" s="13">
        <v>156</v>
      </c>
      <c r="J165" s="13">
        <v>4</v>
      </c>
    </row>
    <row r="166" spans="1:10" ht="42" customHeight="1" x14ac:dyDescent="0.15">
      <c r="A166" s="14"/>
      <c r="B166" s="15"/>
      <c r="C166" s="15"/>
      <c r="D166" s="16" t="s">
        <v>106</v>
      </c>
      <c r="E166" s="9" t="s">
        <v>55</v>
      </c>
      <c r="F166" s="10">
        <v>1</v>
      </c>
      <c r="G166" s="17"/>
      <c r="H166" s="12"/>
      <c r="I166" s="13">
        <v>157</v>
      </c>
      <c r="J166" s="13">
        <v>4</v>
      </c>
    </row>
    <row r="167" spans="1:10" ht="42" customHeight="1" x14ac:dyDescent="0.15">
      <c r="A167" s="14"/>
      <c r="B167" s="15"/>
      <c r="C167" s="32" t="s">
        <v>107</v>
      </c>
      <c r="D167" s="33"/>
      <c r="E167" s="9" t="s">
        <v>12</v>
      </c>
      <c r="F167" s="10">
        <v>1</v>
      </c>
      <c r="G167" s="11">
        <f>+G168</f>
        <v>0</v>
      </c>
      <c r="H167" s="12"/>
      <c r="I167" s="13">
        <v>158</v>
      </c>
      <c r="J167" s="13">
        <v>3</v>
      </c>
    </row>
    <row r="168" spans="1:10" ht="42" customHeight="1" x14ac:dyDescent="0.15">
      <c r="A168" s="14"/>
      <c r="B168" s="15"/>
      <c r="C168" s="15"/>
      <c r="D168" s="16" t="s">
        <v>107</v>
      </c>
      <c r="E168" s="9" t="s">
        <v>12</v>
      </c>
      <c r="F168" s="10">
        <v>1</v>
      </c>
      <c r="G168" s="11">
        <f>+G169+G170</f>
        <v>0</v>
      </c>
      <c r="H168" s="12"/>
      <c r="I168" s="13">
        <v>159</v>
      </c>
      <c r="J168" s="13">
        <v>4</v>
      </c>
    </row>
    <row r="169" spans="1:10" ht="42" customHeight="1" x14ac:dyDescent="0.15">
      <c r="A169" s="14"/>
      <c r="B169" s="15"/>
      <c r="C169" s="15"/>
      <c r="D169" s="16" t="s">
        <v>164</v>
      </c>
      <c r="E169" s="9" t="s">
        <v>18</v>
      </c>
      <c r="F169" s="10">
        <v>41.6</v>
      </c>
      <c r="G169" s="17"/>
      <c r="H169" s="12"/>
      <c r="I169" s="13">
        <v>160</v>
      </c>
      <c r="J169" s="13">
        <v>4</v>
      </c>
    </row>
    <row r="170" spans="1:10" ht="42" customHeight="1" x14ac:dyDescent="0.15">
      <c r="A170" s="14"/>
      <c r="B170" s="15"/>
      <c r="C170" s="15"/>
      <c r="D170" s="16" t="s">
        <v>163</v>
      </c>
      <c r="E170" s="9" t="s">
        <v>50</v>
      </c>
      <c r="F170" s="10">
        <v>29.5</v>
      </c>
      <c r="G170" s="17"/>
      <c r="H170" s="12"/>
      <c r="I170" s="13">
        <v>161</v>
      </c>
      <c r="J170" s="13">
        <v>4</v>
      </c>
    </row>
    <row r="171" spans="1:10" ht="42" customHeight="1" x14ac:dyDescent="0.15">
      <c r="A171" s="14"/>
      <c r="B171" s="15"/>
      <c r="C171" s="32" t="s">
        <v>108</v>
      </c>
      <c r="D171" s="33"/>
      <c r="E171" s="9" t="s">
        <v>12</v>
      </c>
      <c r="F171" s="10">
        <v>1</v>
      </c>
      <c r="G171" s="11">
        <f>+G172</f>
        <v>0</v>
      </c>
      <c r="H171" s="12"/>
      <c r="I171" s="13">
        <v>162</v>
      </c>
      <c r="J171" s="13">
        <v>3</v>
      </c>
    </row>
    <row r="172" spans="1:10" ht="42" customHeight="1" x14ac:dyDescent="0.15">
      <c r="A172" s="14"/>
      <c r="B172" s="15"/>
      <c r="C172" s="15"/>
      <c r="D172" s="16" t="s">
        <v>108</v>
      </c>
      <c r="E172" s="9" t="s">
        <v>12</v>
      </c>
      <c r="F172" s="10">
        <v>1</v>
      </c>
      <c r="G172" s="11">
        <f>+G173</f>
        <v>0</v>
      </c>
      <c r="H172" s="12"/>
      <c r="I172" s="13">
        <v>163</v>
      </c>
      <c r="J172" s="13">
        <v>4</v>
      </c>
    </row>
    <row r="173" spans="1:10" ht="42" customHeight="1" x14ac:dyDescent="0.15">
      <c r="A173" s="14"/>
      <c r="B173" s="15"/>
      <c r="C173" s="15"/>
      <c r="D173" s="16" t="s">
        <v>162</v>
      </c>
      <c r="E173" s="9" t="s">
        <v>19</v>
      </c>
      <c r="F173" s="10">
        <v>1103.7</v>
      </c>
      <c r="G173" s="17"/>
      <c r="H173" s="12"/>
      <c r="I173" s="13">
        <v>164</v>
      </c>
      <c r="J173" s="13">
        <v>4</v>
      </c>
    </row>
    <row r="174" spans="1:10" ht="42" customHeight="1" x14ac:dyDescent="0.15">
      <c r="A174" s="31" t="s">
        <v>109</v>
      </c>
      <c r="B174" s="32"/>
      <c r="C174" s="32"/>
      <c r="D174" s="33"/>
      <c r="E174" s="9" t="s">
        <v>12</v>
      </c>
      <c r="F174" s="10">
        <v>1</v>
      </c>
      <c r="G174" s="11">
        <f>+G175+G177</f>
        <v>0</v>
      </c>
      <c r="H174" s="12"/>
      <c r="I174" s="13">
        <v>165</v>
      </c>
      <c r="J174" s="13"/>
    </row>
    <row r="175" spans="1:10" ht="42" customHeight="1" x14ac:dyDescent="0.15">
      <c r="A175" s="31" t="s">
        <v>110</v>
      </c>
      <c r="B175" s="32"/>
      <c r="C175" s="32"/>
      <c r="D175" s="33"/>
      <c r="E175" s="9" t="s">
        <v>12</v>
      </c>
      <c r="F175" s="10">
        <v>1</v>
      </c>
      <c r="G175" s="11">
        <f>+G176</f>
        <v>0</v>
      </c>
      <c r="H175" s="12"/>
      <c r="I175" s="13">
        <v>166</v>
      </c>
      <c r="J175" s="13">
        <v>200</v>
      </c>
    </row>
    <row r="176" spans="1:10" ht="42" customHeight="1" x14ac:dyDescent="0.15">
      <c r="A176" s="31" t="s">
        <v>111</v>
      </c>
      <c r="B176" s="32"/>
      <c r="C176" s="32"/>
      <c r="D176" s="33"/>
      <c r="E176" s="9" t="s">
        <v>12</v>
      </c>
      <c r="F176" s="10">
        <v>1</v>
      </c>
      <c r="G176" s="17"/>
      <c r="H176" s="12"/>
      <c r="I176" s="13">
        <v>167</v>
      </c>
      <c r="J176" s="13"/>
    </row>
    <row r="177" spans="1:10" ht="42" customHeight="1" x14ac:dyDescent="0.15">
      <c r="A177" s="31" t="s">
        <v>112</v>
      </c>
      <c r="B177" s="32"/>
      <c r="C177" s="32"/>
      <c r="D177" s="33"/>
      <c r="E177" s="9" t="s">
        <v>12</v>
      </c>
      <c r="F177" s="10">
        <v>1</v>
      </c>
      <c r="G177" s="11">
        <f>+G178</f>
        <v>0</v>
      </c>
      <c r="H177" s="12"/>
      <c r="I177" s="13">
        <v>168</v>
      </c>
      <c r="J177" s="13">
        <v>210</v>
      </c>
    </row>
    <row r="178" spans="1:10" ht="42" customHeight="1" x14ac:dyDescent="0.15">
      <c r="A178" s="31" t="s">
        <v>113</v>
      </c>
      <c r="B178" s="32"/>
      <c r="C178" s="32"/>
      <c r="D178" s="33"/>
      <c r="E178" s="9" t="s">
        <v>12</v>
      </c>
      <c r="F178" s="10">
        <v>1</v>
      </c>
      <c r="G178" s="17"/>
      <c r="H178" s="12"/>
      <c r="I178" s="13">
        <v>169</v>
      </c>
      <c r="J178" s="13"/>
    </row>
    <row r="179" spans="1:10" ht="42" customHeight="1" x14ac:dyDescent="0.15">
      <c r="A179" s="31" t="s">
        <v>114</v>
      </c>
      <c r="B179" s="32"/>
      <c r="C179" s="32"/>
      <c r="D179" s="33"/>
      <c r="E179" s="9" t="s">
        <v>12</v>
      </c>
      <c r="F179" s="10">
        <v>1</v>
      </c>
      <c r="G179" s="17"/>
      <c r="H179" s="12"/>
      <c r="I179" s="13">
        <v>170</v>
      </c>
      <c r="J179" s="13">
        <v>220</v>
      </c>
    </row>
    <row r="180" spans="1:10" ht="42" customHeight="1" x14ac:dyDescent="0.15">
      <c r="A180" s="31" t="s">
        <v>115</v>
      </c>
      <c r="B180" s="32"/>
      <c r="C180" s="32"/>
      <c r="D180" s="33"/>
      <c r="E180" s="9" t="s">
        <v>12</v>
      </c>
      <c r="F180" s="10">
        <v>1</v>
      </c>
      <c r="G180" s="11">
        <f>+G10+G179</f>
        <v>0</v>
      </c>
      <c r="H180" s="12"/>
      <c r="I180" s="13">
        <v>171</v>
      </c>
      <c r="J180" s="13">
        <v>30</v>
      </c>
    </row>
    <row r="181" spans="1:10" ht="42" customHeight="1" x14ac:dyDescent="0.15">
      <c r="A181" s="22" t="s">
        <v>116</v>
      </c>
      <c r="B181" s="23"/>
      <c r="C181" s="23"/>
      <c r="D181" s="24"/>
      <c r="E181" s="18" t="s">
        <v>117</v>
      </c>
      <c r="F181" s="19" t="s">
        <v>117</v>
      </c>
      <c r="G181" s="20">
        <f>G180</f>
        <v>0</v>
      </c>
      <c r="I181" s="21">
        <v>172</v>
      </c>
      <c r="J181" s="21">
        <v>90</v>
      </c>
    </row>
    <row r="182" spans="1:10" ht="42" customHeight="1" x14ac:dyDescent="0.15"/>
    <row r="183" spans="1:10" ht="42" customHeight="1" x14ac:dyDescent="0.15"/>
  </sheetData>
  <sheetProtection algorithmName="SHA-512" hashValue="kLBRmxObojT3+eTqodIiw+oX94pa8MgCF0XuSV5YaXl4IYxV5X/zDH+wkwi7Mq+dzPYDCSab53iIXDM79BnRaw==" saltValue="/hYV4EaOMGfHvbLiARWerw==" spinCount="100000" sheet="1" objects="1" scenarios="1"/>
  <mergeCells count="35">
    <mergeCell ref="A177:D177"/>
    <mergeCell ref="A178:D178"/>
    <mergeCell ref="A179:D179"/>
    <mergeCell ref="A180:D180"/>
    <mergeCell ref="C167:D167"/>
    <mergeCell ref="C171:D171"/>
    <mergeCell ref="A174:D174"/>
    <mergeCell ref="A175:D175"/>
    <mergeCell ref="A176:D176"/>
    <mergeCell ref="C87:D87"/>
    <mergeCell ref="B100:D100"/>
    <mergeCell ref="C101:D101"/>
    <mergeCell ref="B122:D122"/>
    <mergeCell ref="C123:D123"/>
    <mergeCell ref="B62:D62"/>
    <mergeCell ref="C63:D63"/>
    <mergeCell ref="B67:D67"/>
    <mergeCell ref="C68:D68"/>
    <mergeCell ref="B86:D86"/>
    <mergeCell ref="A181:D18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7:D47"/>
    <mergeCell ref="C48:D48"/>
    <mergeCell ref="B57:D57"/>
    <mergeCell ref="C58:D5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kamedani ryou</cp:lastModifiedBy>
  <cp:lastPrinted>2020-10-12T05:07:54Z</cp:lastPrinted>
  <dcterms:created xsi:type="dcterms:W3CDTF">2014-01-09T08:55:00Z</dcterms:created>
  <dcterms:modified xsi:type="dcterms:W3CDTF">2025-11-21T02:54:05Z</dcterms:modified>
</cp:coreProperties>
</file>